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Nastavení" sheetId="1" r:id="rId1"/>
    <sheet name="Ukázky cen bez DPH" sheetId="2" r:id="rId2"/>
    <sheet name="Ukázky cen včetně DPH" sheetId="8" r:id="rId3"/>
  </sheets>
  <definedNames>
    <definedName name="DPH">Nastavení!$D$6</definedName>
    <definedName name="_xlnm.Print_Area" localSheetId="1">'Ukázky cen bez DPH'!$A$1:$D$43</definedName>
    <definedName name="_xlnm.Print_Area" localSheetId="2">'Ukázky cen včetně DPH'!$A$1:$D$43</definedName>
    <definedName name="rabat">Nastavení!$D$4</definedName>
  </definedNames>
  <calcPr calcId="125725"/>
</workbook>
</file>

<file path=xl/calcChain.xml><?xml version="1.0" encoding="utf-8"?>
<calcChain xmlns="http://schemas.openxmlformats.org/spreadsheetml/2006/main">
  <c r="D20" i="8"/>
  <c r="D7" i="2"/>
  <c r="D7" i="8" s="1"/>
  <c r="D9" i="2"/>
  <c r="D9" i="8" s="1"/>
  <c r="D8" i="2"/>
  <c r="D8" i="8" s="1"/>
  <c r="D5" i="2"/>
  <c r="D5" i="8" s="1"/>
  <c r="D39" i="2"/>
  <c r="D39" i="8" s="1"/>
  <c r="D34" i="2"/>
  <c r="D34" i="8" s="1"/>
  <c r="D31" i="2"/>
  <c r="D31" i="8" s="1"/>
  <c r="D30" i="2"/>
  <c r="D30" i="8" s="1"/>
  <c r="D29" i="2"/>
  <c r="D29" i="8" s="1"/>
  <c r="D28" i="2"/>
  <c r="D28" i="8" s="1"/>
  <c r="D23" i="2"/>
  <c r="D23" i="8" s="1"/>
  <c r="D19" i="2"/>
  <c r="D19" i="8" s="1"/>
  <c r="D18" i="2"/>
  <c r="D18" i="8" s="1"/>
  <c r="D17" i="2"/>
  <c r="D17" i="8" s="1"/>
  <c r="D16" i="2"/>
  <c r="D16" i="8" s="1"/>
  <c r="D12" i="2"/>
  <c r="D12" i="8" s="1"/>
  <c r="D6" i="2"/>
  <c r="D6" i="8" s="1"/>
  <c r="D4" i="2"/>
  <c r="D4" i="8" s="1"/>
</calcChain>
</file>

<file path=xl/sharedStrings.xml><?xml version="1.0" encoding="utf-8"?>
<sst xmlns="http://schemas.openxmlformats.org/spreadsheetml/2006/main" count="70" uniqueCount="40">
  <si>
    <t>1) Zadejte rabat pro Vaše zákazníky</t>
  </si>
  <si>
    <t>jistič 1P 16A char. "B" v řadě EV (6 kA)</t>
  </si>
  <si>
    <t>jistič 1P 16A char. "B" v řadě PEP (10 kA) - vítěz ZLATÝ AMPER 2005</t>
  </si>
  <si>
    <t>Modulové jističe</t>
  </si>
  <si>
    <t>DPN (jistič 1P+N v jednom modulu)</t>
  </si>
  <si>
    <t>1P DPN (jistič + vypínač v jednom modulu) 16A char. "B" v řadě PEP (6 kA)</t>
  </si>
  <si>
    <t>Proudové chrániče</t>
  </si>
  <si>
    <t>chránič 2P magnetický 40A/30 mA v řadě PEP</t>
  </si>
  <si>
    <t>chránič 4P magnetický 40A/30 mA v řadě PEP</t>
  </si>
  <si>
    <t>chránič 2P elektronický 40A/30 mA v řadě PEP</t>
  </si>
  <si>
    <t>chránič 2P magnetický 100A/30 mA v řadě PEP</t>
  </si>
  <si>
    <t>chránič 4P magnetický 100A/30 mA v řadě PEP</t>
  </si>
  <si>
    <t>Modulové vypínače</t>
  </si>
  <si>
    <t>vypínač 1P do 32A v řadě PEP</t>
  </si>
  <si>
    <t>vypínač 3P do 32A v řadě PEP</t>
  </si>
  <si>
    <t>vypínač 1P do 125A v řadě PEP</t>
  </si>
  <si>
    <t>vypínač 3P do 125A v řadě PEP</t>
  </si>
  <si>
    <t>Modulové zvonky</t>
  </si>
  <si>
    <t>1P modulový zvonek BONEGA®  PEP - 230Z (bez regulace) na 230V AC</t>
  </si>
  <si>
    <t>Zvonkové modulové transformátory</t>
  </si>
  <si>
    <t>2P transformátor BONEGA®  PEP-24T (8/12/24 V AC)</t>
  </si>
  <si>
    <t>Proudové chrániče s nadproudovou ochranou (RCBO)</t>
  </si>
  <si>
    <t>v přípravě</t>
  </si>
  <si>
    <t>Jednomodulové RCBO (chránič+ jistič 10 kA) BONEGA®  - 16A char. B / 30 mA</t>
  </si>
  <si>
    <t>Dvoumodulové RCBO (chránič+jistič 15 kA) BONEGA®  - 16A char. B / 30 mA</t>
  </si>
  <si>
    <t xml:space="preserve">  Ukázky cen včetně DPH</t>
  </si>
  <si>
    <t xml:space="preserve">  Ukázky cen bez DPH</t>
  </si>
  <si>
    <t xml:space="preserve">        Listy jsou přizpůsobeny k tisku a ceny se automaticky přepočítávají</t>
  </si>
  <si>
    <t>►</t>
  </si>
  <si>
    <t>2) Změňte sazbu DPH, je-li třeba</t>
  </si>
  <si>
    <t>jistič 1P 16A char. "B" v řadě PEP (6 kA)</t>
  </si>
  <si>
    <t>Ukázky cen vybraných přístrojů BONEGA: šablona pro prodejce</t>
  </si>
  <si>
    <t>Ukázky cen - verze bez DPH</t>
  </si>
  <si>
    <t>Ukázky cen - verze včetně DPH</t>
  </si>
  <si>
    <t>jistič 3P 16A char. "B" v řadě EV (6 kA)</t>
  </si>
  <si>
    <t xml:space="preserve">jistič 3P 16A char. "B" v řadě PEP (6 kA) </t>
  </si>
  <si>
    <t>jistič 3P 16A char. "B" v řadě PEP (10 kA) - vítěz ZLATÝ AMPER 2005</t>
  </si>
  <si>
    <r>
      <t xml:space="preserve">Přehled všech přístrojů BONEGA včetně podrobných technických údajů, 
odborných článků, videí a 3D animací naleznete na </t>
    </r>
    <r>
      <rPr>
        <i/>
        <u/>
        <sz val="11"/>
        <color theme="1"/>
        <rFont val="Calibri"/>
        <family val="2"/>
        <charset val="238"/>
        <scheme val="minor"/>
      </rPr>
      <t>www.bonega.cz/elektro</t>
    </r>
  </si>
  <si>
    <t>3) Zvolte verzi s DPH či bez DPH a vytiskněte ji</t>
  </si>
  <si>
    <t>Nastavení: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</si>
</sst>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26"/>
      <color rgb="FFC00000"/>
      <name val="Calibri"/>
      <family val="2"/>
      <charset val="238"/>
      <scheme val="minor"/>
    </font>
    <font>
      <b/>
      <sz val="27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u/>
      <sz val="14"/>
      <color theme="10"/>
      <name val="Calibri"/>
      <family val="2"/>
      <charset val="238"/>
    </font>
    <font>
      <b/>
      <sz val="20"/>
      <color rgb="FFC00000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0" fillId="0" borderId="0" xfId="0" applyFont="1"/>
    <xf numFmtId="0" fontId="7" fillId="0" borderId="0" xfId="2"/>
    <xf numFmtId="44" fontId="3" fillId="0" borderId="0" xfId="1" applyFont="1"/>
    <xf numFmtId="44" fontId="8" fillId="0" borderId="0" xfId="1" applyFont="1"/>
    <xf numFmtId="0" fontId="9" fillId="0" borderId="0" xfId="0" applyFont="1"/>
    <xf numFmtId="0" fontId="10" fillId="0" borderId="0" xfId="0" applyFont="1" applyAlignment="1">
      <alignment horizontal="left" vertical="top" wrapText="1"/>
    </xf>
    <xf numFmtId="9" fontId="5" fillId="2" borderId="0" xfId="0" applyNumberFormat="1" applyFont="1" applyFill="1" applyAlignment="1">
      <alignment horizontal="center" vertical="center"/>
    </xf>
    <xf numFmtId="44" fontId="8" fillId="0" borderId="0" xfId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4" fillId="0" borderId="0" xfId="3" applyFont="1" applyAlignment="1" applyProtection="1"/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</cellXfs>
  <cellStyles count="4">
    <cellStyle name="Hypertextový odkaz" xfId="3" builtinId="8"/>
    <cellStyle name="měny" xfId="1" builtinId="4"/>
    <cellStyle name="Nadpis 1" xfId="2" builtinId="16" customBuiltin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0</xdr:row>
      <xdr:rowOff>150416</xdr:rowOff>
    </xdr:from>
    <xdr:to>
      <xdr:col>2</xdr:col>
      <xdr:colOff>1885950</xdr:colOff>
      <xdr:row>0</xdr:row>
      <xdr:rowOff>714375</xdr:rowOff>
    </xdr:to>
    <xdr:pic>
      <xdr:nvPicPr>
        <xdr:cNvPr id="3" name="Obrázek 2" descr="bonega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150416"/>
          <a:ext cx="2762250" cy="563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95057</xdr:colOff>
      <xdr:row>0</xdr:row>
      <xdr:rowOff>638175</xdr:rowOff>
    </xdr:to>
    <xdr:pic>
      <xdr:nvPicPr>
        <xdr:cNvPr id="2" name="Obrázek 1" descr="bonega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277158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0</xdr:col>
      <xdr:colOff>900000</xdr:colOff>
      <xdr:row>6</xdr:row>
      <xdr:rowOff>99900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42975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180975</xdr:rowOff>
    </xdr:from>
    <xdr:to>
      <xdr:col>0</xdr:col>
      <xdr:colOff>900000</xdr:colOff>
      <xdr:row>13</xdr:row>
      <xdr:rowOff>252300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24050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76200</xdr:rowOff>
    </xdr:from>
    <xdr:to>
      <xdr:col>0</xdr:col>
      <xdr:colOff>900000</xdr:colOff>
      <xdr:row>18</xdr:row>
      <xdr:rowOff>118950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905125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25</xdr:row>
      <xdr:rowOff>104775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276725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30</xdr:row>
      <xdr:rowOff>104775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31495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36</xdr:row>
      <xdr:rowOff>123825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655320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41</xdr:row>
      <xdr:rowOff>57150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572375"/>
          <a:ext cx="952500" cy="952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95057</xdr:colOff>
      <xdr:row>0</xdr:row>
      <xdr:rowOff>638175</xdr:rowOff>
    </xdr:to>
    <xdr:pic>
      <xdr:nvPicPr>
        <xdr:cNvPr id="2" name="Obrázek 1" descr="bonega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261918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0</xdr:col>
      <xdr:colOff>900000</xdr:colOff>
      <xdr:row>6</xdr:row>
      <xdr:rowOff>99900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42975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180975</xdr:rowOff>
    </xdr:from>
    <xdr:to>
      <xdr:col>0</xdr:col>
      <xdr:colOff>900000</xdr:colOff>
      <xdr:row>13</xdr:row>
      <xdr:rowOff>252300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524125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76200</xdr:rowOff>
    </xdr:from>
    <xdr:to>
      <xdr:col>0</xdr:col>
      <xdr:colOff>900000</xdr:colOff>
      <xdr:row>18</xdr:row>
      <xdr:rowOff>118950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505200"/>
          <a:ext cx="900000" cy="90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952500</xdr:colOff>
      <xdr:row>25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87680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952500</xdr:colOff>
      <xdr:row>30</xdr:row>
      <xdr:rowOff>104775</xdr:rowOff>
    </xdr:to>
    <xdr:pic>
      <xdr:nvPicPr>
        <xdr:cNvPr id="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915025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952500</xdr:colOff>
      <xdr:row>36</xdr:row>
      <xdr:rowOff>123825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153275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952500</xdr:colOff>
      <xdr:row>41</xdr:row>
      <xdr:rowOff>57150</xdr:rowOff>
    </xdr:to>
    <xdr:pic>
      <xdr:nvPicPr>
        <xdr:cNvPr id="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8172450"/>
          <a:ext cx="952500" cy="952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showGridLines="0" tabSelected="1" workbookViewId="0">
      <selection activeCell="D4" sqref="D4"/>
    </sheetView>
  </sheetViews>
  <sheetFormatPr defaultRowHeight="15"/>
  <cols>
    <col min="1" max="1" width="11" customWidth="1"/>
    <col min="2" max="2" width="13.140625" customWidth="1"/>
    <col min="3" max="3" width="35.7109375" customWidth="1"/>
    <col min="4" max="4" width="10.140625" customWidth="1"/>
  </cols>
  <sheetData>
    <row r="1" spans="1:4" ht="63" customHeight="1">
      <c r="B1" s="1"/>
      <c r="C1" s="1"/>
    </row>
    <row r="2" spans="1:4" ht="26.25">
      <c r="B2" s="17" t="s">
        <v>31</v>
      </c>
      <c r="C2" s="1"/>
    </row>
    <row r="3" spans="1:4" ht="45" customHeight="1">
      <c r="B3" s="18" t="s">
        <v>39</v>
      </c>
      <c r="C3" s="10"/>
    </row>
    <row r="4" spans="1:4" ht="21">
      <c r="A4" s="2"/>
      <c r="B4" s="14" t="s">
        <v>0</v>
      </c>
      <c r="C4" s="3"/>
      <c r="D4" s="11">
        <v>0</v>
      </c>
    </row>
    <row r="5" spans="1:4" ht="6.75" customHeight="1"/>
    <row r="6" spans="1:4" ht="21">
      <c r="B6" s="14" t="s">
        <v>29</v>
      </c>
      <c r="C6" s="3"/>
      <c r="D6" s="11">
        <v>0.19</v>
      </c>
    </row>
    <row r="7" spans="1:4" ht="7.5" customHeight="1"/>
    <row r="8" spans="1:4" ht="21">
      <c r="B8" s="14" t="s">
        <v>38</v>
      </c>
      <c r="C8" s="14"/>
    </row>
    <row r="9" spans="1:4">
      <c r="B9" t="s">
        <v>27</v>
      </c>
    </row>
    <row r="10" spans="1:4" ht="21">
      <c r="B10" s="14"/>
    </row>
    <row r="11" spans="1:4" ht="18.75">
      <c r="B11" s="15" t="s">
        <v>28</v>
      </c>
      <c r="C11" s="16" t="s">
        <v>32</v>
      </c>
    </row>
    <row r="12" spans="1:4" ht="18.75">
      <c r="B12" s="15" t="s">
        <v>28</v>
      </c>
      <c r="C12" s="16" t="s">
        <v>33</v>
      </c>
    </row>
  </sheetData>
  <hyperlinks>
    <hyperlink ref="C11" location="'Ukázky cen bez DPH'!B3" display="Ukázky cen bez DPH"/>
    <hyperlink ref="C12" location="'Ukázky cen včetně DPH'!B3" display="Ukázky cen včetně DPH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showGridLines="0" zoomScaleNormal="100" zoomScaleSheetLayoutView="100" workbookViewId="0">
      <selection activeCell="B11" sqref="B11"/>
    </sheetView>
  </sheetViews>
  <sheetFormatPr defaultRowHeight="15"/>
  <cols>
    <col min="1" max="1" width="14.5703125" customWidth="1"/>
    <col min="2" max="2" width="23.28515625" customWidth="1"/>
    <col min="3" max="3" width="40" customWidth="1"/>
    <col min="4" max="4" width="14.28515625" customWidth="1"/>
  </cols>
  <sheetData>
    <row r="1" spans="2:4" ht="55.5" customHeight="1">
      <c r="C1" s="13" t="s">
        <v>26</v>
      </c>
    </row>
    <row r="3" spans="2:4" ht="19.5">
      <c r="B3" s="6" t="s">
        <v>3</v>
      </c>
    </row>
    <row r="4" spans="2:4" ht="15.75">
      <c r="B4" s="5" t="s">
        <v>1</v>
      </c>
      <c r="D4" s="8">
        <f>58.7*(1-rabat)</f>
        <v>58.7</v>
      </c>
    </row>
    <row r="5" spans="2:4" ht="15.75">
      <c r="B5" t="s">
        <v>30</v>
      </c>
      <c r="D5" s="8">
        <f>72*(1-Nastavení!$D$4)</f>
        <v>72</v>
      </c>
    </row>
    <row r="6" spans="2:4" ht="15.75">
      <c r="B6" s="5" t="s">
        <v>2</v>
      </c>
      <c r="D6" s="8">
        <f>98*(1-rabat)</f>
        <v>98</v>
      </c>
    </row>
    <row r="7" spans="2:4" ht="15.75">
      <c r="B7" s="19" t="s">
        <v>34</v>
      </c>
      <c r="D7" s="8">
        <f>189*(1-rabat)</f>
        <v>189</v>
      </c>
    </row>
    <row r="8" spans="2:4" ht="15.75">
      <c r="B8" s="19" t="s">
        <v>35</v>
      </c>
      <c r="D8" s="8">
        <f>232*(1-rabat)</f>
        <v>232</v>
      </c>
    </row>
    <row r="9" spans="2:4" ht="15.75">
      <c r="B9" s="19" t="s">
        <v>36</v>
      </c>
      <c r="D9" s="8">
        <f>314*(1-rabat)</f>
        <v>314</v>
      </c>
    </row>
    <row r="11" spans="2:4" ht="19.5">
      <c r="B11" s="6" t="s">
        <v>4</v>
      </c>
    </row>
    <row r="12" spans="2:4" ht="15.75">
      <c r="B12" s="5" t="s">
        <v>5</v>
      </c>
      <c r="D12" s="8">
        <f>112*(1-rabat)</f>
        <v>112</v>
      </c>
    </row>
    <row r="14" spans="2:4" ht="20.25" customHeight="1"/>
    <row r="15" spans="2:4" ht="20.25" customHeight="1">
      <c r="B15" s="6" t="s">
        <v>6</v>
      </c>
    </row>
    <row r="16" spans="2:4" ht="15.75">
      <c r="B16" s="5" t="s">
        <v>7</v>
      </c>
      <c r="D16" s="8">
        <f>575*(1-rabat)</f>
        <v>575</v>
      </c>
    </row>
    <row r="17" spans="2:4" ht="15.75">
      <c r="B17" s="5" t="s">
        <v>8</v>
      </c>
      <c r="D17" s="8">
        <f>720*(1-rabat)</f>
        <v>720</v>
      </c>
    </row>
    <row r="18" spans="2:4" ht="15.75">
      <c r="B18" s="5" t="s">
        <v>9</v>
      </c>
      <c r="D18" s="8">
        <f>540*(1-rabat)</f>
        <v>540</v>
      </c>
    </row>
    <row r="19" spans="2:4" ht="15.75">
      <c r="B19" s="5" t="s">
        <v>10</v>
      </c>
      <c r="D19" s="8">
        <f>915*(1-rabat)</f>
        <v>915</v>
      </c>
    </row>
    <row r="20" spans="2:4" ht="15.75">
      <c r="B20" s="5" t="s">
        <v>11</v>
      </c>
      <c r="D20" s="8">
        <v>1310</v>
      </c>
    </row>
    <row r="21" spans="2:4">
      <c r="D21" s="9"/>
    </row>
    <row r="22" spans="2:4" ht="19.5">
      <c r="B22" s="6" t="s">
        <v>21</v>
      </c>
    </row>
    <row r="23" spans="2:4" ht="15.75">
      <c r="B23" t="s">
        <v>23</v>
      </c>
      <c r="D23" s="8">
        <f>112*(1-rabat)</f>
        <v>112</v>
      </c>
    </row>
    <row r="24" spans="2:4" ht="15.75">
      <c r="B24" t="s">
        <v>24</v>
      </c>
      <c r="D24" s="12" t="s">
        <v>22</v>
      </c>
    </row>
    <row r="25" spans="2:4" ht="15.75">
      <c r="B25" s="4"/>
      <c r="D25" s="7"/>
    </row>
    <row r="27" spans="2:4" ht="19.5">
      <c r="B27" s="6" t="s">
        <v>12</v>
      </c>
    </row>
    <row r="28" spans="2:4" ht="15.75">
      <c r="B28" t="s">
        <v>13</v>
      </c>
      <c r="D28" s="8">
        <f>89*(1-rabat)</f>
        <v>89</v>
      </c>
    </row>
    <row r="29" spans="2:4" ht="15.75">
      <c r="B29" t="s">
        <v>14</v>
      </c>
      <c r="D29" s="8">
        <f>290*(1-rabat)</f>
        <v>290</v>
      </c>
    </row>
    <row r="30" spans="2:4" ht="15.75">
      <c r="B30" t="s">
        <v>15</v>
      </c>
      <c r="D30" s="8">
        <f>180*(1-rabat)</f>
        <v>180</v>
      </c>
    </row>
    <row r="31" spans="2:4" ht="15.75">
      <c r="B31" t="s">
        <v>16</v>
      </c>
      <c r="D31" s="8">
        <f>535*(1-rabat)</f>
        <v>535</v>
      </c>
    </row>
    <row r="33" spans="1:5" ht="19.5">
      <c r="B33" s="6" t="s">
        <v>17</v>
      </c>
    </row>
    <row r="34" spans="1:5" ht="15.75">
      <c r="B34" t="s">
        <v>18</v>
      </c>
      <c r="D34" s="8">
        <f>85*(1-rabat)</f>
        <v>85</v>
      </c>
    </row>
    <row r="35" spans="1:5">
      <c r="B35" s="4"/>
    </row>
    <row r="38" spans="1:5" ht="19.5">
      <c r="B38" s="6" t="s">
        <v>19</v>
      </c>
    </row>
    <row r="39" spans="1:5" ht="15.75">
      <c r="B39" s="5" t="s">
        <v>20</v>
      </c>
      <c r="D39" s="8">
        <f>228*(1-rabat)</f>
        <v>228</v>
      </c>
    </row>
    <row r="40" spans="1:5" ht="19.5">
      <c r="B40" s="6"/>
    </row>
    <row r="41" spans="1:5" ht="15.75">
      <c r="B41" s="5"/>
      <c r="D41" s="7"/>
    </row>
    <row r="42" spans="1:5">
      <c r="B42" s="4"/>
    </row>
    <row r="43" spans="1:5" ht="30" customHeight="1">
      <c r="A43" s="21" t="s">
        <v>37</v>
      </c>
      <c r="B43" s="21"/>
      <c r="C43" s="21"/>
      <c r="D43" s="21"/>
      <c r="E43" s="21"/>
    </row>
    <row r="44" spans="1:5" ht="15.75" customHeight="1">
      <c r="A44" s="20"/>
      <c r="B44" s="20"/>
      <c r="C44" s="20"/>
      <c r="D44" s="20"/>
    </row>
    <row r="45" spans="1:5">
      <c r="A45" s="20"/>
      <c r="B45" s="20"/>
      <c r="C45" s="20"/>
      <c r="D45" s="20"/>
    </row>
    <row r="50" spans="2:2">
      <c r="B50" s="4"/>
    </row>
  </sheetData>
  <mergeCells count="1">
    <mergeCell ref="A43:E43"/>
  </mergeCell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0"/>
  <sheetViews>
    <sheetView showGridLines="0" zoomScaleNormal="100" zoomScaleSheetLayoutView="100" workbookViewId="0">
      <selection activeCell="B3" sqref="B3"/>
    </sheetView>
  </sheetViews>
  <sheetFormatPr defaultRowHeight="15"/>
  <cols>
    <col min="1" max="1" width="14.5703125" customWidth="1"/>
    <col min="2" max="2" width="23.28515625" customWidth="1"/>
    <col min="3" max="3" width="40" customWidth="1"/>
    <col min="4" max="4" width="14.28515625" customWidth="1"/>
  </cols>
  <sheetData>
    <row r="1" spans="2:4" ht="55.5" customHeight="1">
      <c r="C1" s="13" t="s">
        <v>25</v>
      </c>
    </row>
    <row r="3" spans="2:4" ht="19.5">
      <c r="B3" s="6" t="s">
        <v>3</v>
      </c>
    </row>
    <row r="4" spans="2:4" ht="15.75">
      <c r="B4" s="5" t="s">
        <v>1</v>
      </c>
      <c r="D4" s="8">
        <f>'Ukázky cen bez DPH'!D4*(1+DPH)</f>
        <v>69.852999999999994</v>
      </c>
    </row>
    <row r="5" spans="2:4" ht="15.75">
      <c r="B5" t="s">
        <v>30</v>
      </c>
      <c r="D5" s="8">
        <f>'Ukázky cen bez DPH'!D5*(1+DPH)</f>
        <v>85.679999999999993</v>
      </c>
    </row>
    <row r="6" spans="2:4" ht="15.75">
      <c r="B6" s="5" t="s">
        <v>2</v>
      </c>
      <c r="D6" s="8">
        <f>'Ukázky cen bez DPH'!D6*(1+DPH)</f>
        <v>116.61999999999999</v>
      </c>
    </row>
    <row r="7" spans="2:4" ht="15.75">
      <c r="B7" s="19" t="s">
        <v>34</v>
      </c>
      <c r="D7" s="8">
        <f>'Ukázky cen bez DPH'!D7*(1+DPH)</f>
        <v>224.91</v>
      </c>
    </row>
    <row r="8" spans="2:4" ht="15.75">
      <c r="B8" s="19" t="s">
        <v>35</v>
      </c>
      <c r="D8" s="8">
        <f>'Ukázky cen bez DPH'!D8*(1+DPH)</f>
        <v>276.08</v>
      </c>
    </row>
    <row r="9" spans="2:4" ht="15.75">
      <c r="B9" s="19" t="s">
        <v>36</v>
      </c>
      <c r="D9" s="8">
        <f>'Ukázky cen bez DPH'!D9*(1+DPH)</f>
        <v>373.65999999999997</v>
      </c>
    </row>
    <row r="11" spans="2:4" ht="19.5">
      <c r="B11" s="6" t="s">
        <v>4</v>
      </c>
    </row>
    <row r="12" spans="2:4" ht="15.75">
      <c r="B12" s="5" t="s">
        <v>5</v>
      </c>
      <c r="D12" s="8">
        <f>'Ukázky cen bez DPH'!D12*(1+DPH)</f>
        <v>133.28</v>
      </c>
    </row>
    <row r="14" spans="2:4" ht="20.25" customHeight="1"/>
    <row r="15" spans="2:4" ht="20.25" customHeight="1">
      <c r="B15" s="6" t="s">
        <v>6</v>
      </c>
    </row>
    <row r="16" spans="2:4" ht="15.75">
      <c r="B16" s="5" t="s">
        <v>7</v>
      </c>
      <c r="D16" s="8">
        <f>'Ukázky cen bez DPH'!D16*(1+DPH)</f>
        <v>684.25</v>
      </c>
    </row>
    <row r="17" spans="2:4" ht="15.75">
      <c r="B17" s="5" t="s">
        <v>8</v>
      </c>
      <c r="D17" s="8">
        <f>'Ukázky cen bez DPH'!D17*(1+DPH)</f>
        <v>856.8</v>
      </c>
    </row>
    <row r="18" spans="2:4" ht="15.75">
      <c r="B18" s="5" t="s">
        <v>9</v>
      </c>
      <c r="D18" s="8">
        <f>'Ukázky cen bez DPH'!D18*(1+DPH)</f>
        <v>642.6</v>
      </c>
    </row>
    <row r="19" spans="2:4" ht="15.75">
      <c r="B19" s="5" t="s">
        <v>10</v>
      </c>
      <c r="D19" s="8">
        <f>'Ukázky cen bez DPH'!D19*(1+DPH)</f>
        <v>1088.8499999999999</v>
      </c>
    </row>
    <row r="20" spans="2:4" ht="15.75">
      <c r="B20" s="5" t="s">
        <v>11</v>
      </c>
      <c r="D20" s="8">
        <f>'Ukázky cen bez DPH'!D20*(1+DPH)</f>
        <v>1558.8999999999999</v>
      </c>
    </row>
    <row r="21" spans="2:4">
      <c r="D21" s="9"/>
    </row>
    <row r="22" spans="2:4" ht="19.5">
      <c r="B22" s="6" t="s">
        <v>21</v>
      </c>
    </row>
    <row r="23" spans="2:4" ht="15.75">
      <c r="B23" t="s">
        <v>23</v>
      </c>
      <c r="D23" s="8">
        <f>'Ukázky cen bez DPH'!D23*(1+DPH)</f>
        <v>133.28</v>
      </c>
    </row>
    <row r="24" spans="2:4" ht="15.75">
      <c r="B24" t="s">
        <v>24</v>
      </c>
      <c r="D24" s="12" t="s">
        <v>22</v>
      </c>
    </row>
    <row r="25" spans="2:4" ht="15.75">
      <c r="B25" s="4"/>
      <c r="D25" s="7"/>
    </row>
    <row r="27" spans="2:4" ht="19.5">
      <c r="B27" s="6" t="s">
        <v>12</v>
      </c>
    </row>
    <row r="28" spans="2:4" ht="15.75">
      <c r="B28" t="s">
        <v>13</v>
      </c>
      <c r="D28" s="8">
        <f>'Ukázky cen bez DPH'!D28*(1+DPH)</f>
        <v>105.91</v>
      </c>
    </row>
    <row r="29" spans="2:4" ht="15.75">
      <c r="B29" t="s">
        <v>14</v>
      </c>
      <c r="D29" s="8">
        <f>'Ukázky cen bez DPH'!D29*(1+DPH)</f>
        <v>345.09999999999997</v>
      </c>
    </row>
    <row r="30" spans="2:4" ht="15.75">
      <c r="B30" t="s">
        <v>15</v>
      </c>
      <c r="D30" s="8">
        <f>'Ukázky cen bez DPH'!D30*(1+DPH)</f>
        <v>214.2</v>
      </c>
    </row>
    <row r="31" spans="2:4" ht="15.75">
      <c r="B31" t="s">
        <v>16</v>
      </c>
      <c r="D31" s="8">
        <f>'Ukázky cen bez DPH'!D31*(1+DPH)</f>
        <v>636.65</v>
      </c>
    </row>
    <row r="33" spans="1:5" ht="19.5">
      <c r="B33" s="6" t="s">
        <v>17</v>
      </c>
    </row>
    <row r="34" spans="1:5" ht="15.75">
      <c r="B34" t="s">
        <v>18</v>
      </c>
      <c r="D34" s="8">
        <f>'Ukázky cen bez DPH'!D34*(1+DPH)</f>
        <v>101.14999999999999</v>
      </c>
    </row>
    <row r="35" spans="1:5">
      <c r="B35" s="4"/>
    </row>
    <row r="38" spans="1:5" ht="19.5">
      <c r="B38" s="6" t="s">
        <v>19</v>
      </c>
    </row>
    <row r="39" spans="1:5" ht="15.75">
      <c r="B39" s="5" t="s">
        <v>20</v>
      </c>
      <c r="D39" s="8">
        <f>'Ukázky cen bez DPH'!D39*(1+DPH)</f>
        <v>271.32</v>
      </c>
    </row>
    <row r="40" spans="1:5" ht="19.5">
      <c r="B40" s="6"/>
    </row>
    <row r="41" spans="1:5" ht="15.75">
      <c r="B41" s="5"/>
      <c r="D41" s="7"/>
    </row>
    <row r="42" spans="1:5">
      <c r="B42" s="4"/>
    </row>
    <row r="43" spans="1:5" ht="30" customHeight="1">
      <c r="A43" s="21" t="s">
        <v>37</v>
      </c>
      <c r="B43" s="21"/>
      <c r="C43" s="21"/>
      <c r="D43" s="21"/>
      <c r="E43" s="21"/>
    </row>
    <row r="44" spans="1:5" ht="15.75" customHeight="1">
      <c r="A44" s="20"/>
      <c r="B44" s="20"/>
      <c r="C44" s="20"/>
      <c r="D44" s="20"/>
    </row>
    <row r="45" spans="1:5">
      <c r="A45" s="20"/>
      <c r="B45" s="20"/>
      <c r="C45" s="20"/>
      <c r="D45" s="20"/>
    </row>
    <row r="50" spans="2:2">
      <c r="B50" s="4"/>
    </row>
  </sheetData>
  <mergeCells count="1">
    <mergeCell ref="A43:E43"/>
  </mergeCell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Nastavení</vt:lpstr>
      <vt:lpstr>Ukázky cen bez DPH</vt:lpstr>
      <vt:lpstr>Ukázky cen včetně DPH</vt:lpstr>
      <vt:lpstr>DPH</vt:lpstr>
      <vt:lpstr>'Ukázky cen bez DPH'!Oblast_tisku</vt:lpstr>
      <vt:lpstr>'Ukázky cen včetně DPH'!Oblast_tisku</vt:lpstr>
      <vt:lpstr>rabat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Hudeček</dc:creator>
  <cp:lastModifiedBy>Michal Hudeček</cp:lastModifiedBy>
  <cp:lastPrinted>2009-08-01T19:38:34Z</cp:lastPrinted>
  <dcterms:created xsi:type="dcterms:W3CDTF">2009-07-26T09:37:24Z</dcterms:created>
  <dcterms:modified xsi:type="dcterms:W3CDTF">2009-08-28T08:37:01Z</dcterms:modified>
</cp:coreProperties>
</file>